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Faktura" sheetId="4" r:id="rId1"/>
    <sheet name="Kontrola" sheetId="7" r:id="rId2"/>
    <sheet name="ceník" sheetId="8" r:id="rId3"/>
  </sheets>
  <externalReferences>
    <externalReference r:id="rId4"/>
    <externalReference r:id="rId5"/>
  </externalReferences>
  <definedNames>
    <definedName name="ceníky">[1]Ceník!$A$3:$D$23</definedName>
  </definedNames>
  <calcPr calcId="125725"/>
</workbook>
</file>

<file path=xl/calcChain.xml><?xml version="1.0" encoding="utf-8"?>
<calcChain xmlns="http://schemas.openxmlformats.org/spreadsheetml/2006/main">
  <c r="D18" i="7"/>
  <c r="D19"/>
  <c r="D20"/>
  <c r="D17"/>
  <c r="C20"/>
  <c r="E20" s="1"/>
  <c r="C19"/>
  <c r="E19" s="1"/>
  <c r="C18"/>
  <c r="E18" s="1"/>
  <c r="C17"/>
  <c r="E17" s="1"/>
  <c r="B17"/>
  <c r="B20"/>
  <c r="B19"/>
  <c r="B18"/>
  <c r="E26" l="1"/>
  <c r="E27" s="1"/>
</calcChain>
</file>

<file path=xl/sharedStrings.xml><?xml version="1.0" encoding="utf-8"?>
<sst xmlns="http://schemas.openxmlformats.org/spreadsheetml/2006/main" count="117" uniqueCount="74">
  <si>
    <t>Název produktu</t>
  </si>
  <si>
    <t>Cena bez DPH</t>
  </si>
  <si>
    <t>C01</t>
  </si>
  <si>
    <t>C05</t>
  </si>
  <si>
    <t>C10</t>
  </si>
  <si>
    <t>C19</t>
  </si>
  <si>
    <t>Faktura</t>
  </si>
  <si>
    <t>Dodavatel</t>
  </si>
  <si>
    <t>Super Foto s.r.o.</t>
  </si>
  <si>
    <t>Kamýcká 129</t>
  </si>
  <si>
    <t>165 00 Praha 6</t>
  </si>
  <si>
    <t>DIČ</t>
  </si>
  <si>
    <t>CZ 2748 0964</t>
  </si>
  <si>
    <t>Číslo účtu</t>
  </si>
  <si>
    <t>958 687 652 / 0300</t>
  </si>
  <si>
    <t>Datum vystavení</t>
  </si>
  <si>
    <t>Datum splatnosti</t>
  </si>
  <si>
    <t>Cena vč. DPH</t>
  </si>
  <si>
    <t>K úhradě celkem</t>
  </si>
  <si>
    <t>Kód</t>
  </si>
  <si>
    <t>DPH</t>
  </si>
  <si>
    <t>Odběratel</t>
  </si>
  <si>
    <r>
      <rPr>
        <b/>
        <sz val="10"/>
        <rFont val="Arial"/>
        <family val="2"/>
        <charset val="238"/>
      </rPr>
      <t>Úkoly:</t>
    </r>
    <r>
      <rPr>
        <sz val="10"/>
        <rFont val="Arial"/>
        <charset val="238"/>
      </rPr>
      <t xml:space="preserve"> Na listu </t>
    </r>
    <r>
      <rPr>
        <sz val="10"/>
        <color rgb="FF0070C0"/>
        <rFont val="Arial"/>
        <family val="2"/>
        <charset val="238"/>
      </rPr>
      <t>Faktura</t>
    </r>
  </si>
  <si>
    <t>Součet</t>
  </si>
  <si>
    <r>
      <t xml:space="preserve">Do buněk </t>
    </r>
    <r>
      <rPr>
        <b/>
        <sz val="10"/>
        <rFont val="Arial"/>
        <family val="2"/>
        <charset val="238"/>
      </rPr>
      <t>C17</t>
    </r>
    <r>
      <rPr>
        <sz val="10"/>
        <rFont val="Arial"/>
        <charset val="238"/>
      </rPr>
      <t xml:space="preserve"> a </t>
    </r>
    <r>
      <rPr>
        <b/>
        <sz val="10"/>
        <rFont val="Arial"/>
        <family val="2"/>
        <charset val="238"/>
      </rPr>
      <t>D17</t>
    </r>
    <r>
      <rPr>
        <sz val="10"/>
        <rFont val="Arial"/>
        <charset val="238"/>
      </rPr>
      <t xml:space="preserve"> vložte obdobný vzorec, který vyhledá cenu bez DPH a sazbu DPH. Opět ho zkopírujte i do dalších řádků seznamu.</t>
    </r>
  </si>
  <si>
    <r>
      <t xml:space="preserve">V oblasti </t>
    </r>
    <r>
      <rPr>
        <b/>
        <sz val="10"/>
        <rFont val="Arial"/>
        <family val="2"/>
        <charset val="238"/>
      </rPr>
      <t>E17:E20</t>
    </r>
    <r>
      <rPr>
        <sz val="10"/>
        <rFont val="Arial"/>
        <family val="2"/>
        <charset val="238"/>
      </rPr>
      <t xml:space="preserve"> spočítejte cenu s DPH.</t>
    </r>
  </si>
  <si>
    <r>
      <t xml:space="preserve">Do buňky </t>
    </r>
    <r>
      <rPr>
        <b/>
        <sz val="10"/>
        <rFont val="Arial"/>
        <family val="2"/>
        <charset val="238"/>
      </rPr>
      <t>E26</t>
    </r>
    <r>
      <rPr>
        <sz val="10"/>
        <rFont val="Arial"/>
        <family val="2"/>
        <charset val="238"/>
      </rPr>
      <t xml:space="preserve"> vložte částku k úhradě (součet cen s DPH).</t>
    </r>
  </si>
  <si>
    <r>
      <t xml:space="preserve">Do buňky </t>
    </r>
    <r>
      <rPr>
        <b/>
        <sz val="10"/>
        <rFont val="Arial"/>
        <family val="2"/>
        <charset val="238"/>
      </rPr>
      <t>E27</t>
    </r>
    <r>
      <rPr>
        <sz val="10"/>
        <rFont val="Arial"/>
        <family val="2"/>
        <charset val="238"/>
      </rPr>
      <t xml:space="preserve"> vložte částku k úhradě z buňky </t>
    </r>
    <r>
      <rPr>
        <b/>
        <sz val="10"/>
        <rFont val="Arial"/>
        <family val="2"/>
        <charset val="238"/>
      </rPr>
      <t>E26</t>
    </r>
    <r>
      <rPr>
        <sz val="10"/>
        <rFont val="Arial"/>
        <family val="2"/>
        <charset val="238"/>
      </rPr>
      <t>, zaokrouhlenou na celé koruny (použijte funkci ZAOKROUHLIT).</t>
    </r>
  </si>
  <si>
    <t>1.</t>
  </si>
  <si>
    <t>2.</t>
  </si>
  <si>
    <t>3.</t>
  </si>
  <si>
    <t>4.</t>
  </si>
  <si>
    <t>5.</t>
  </si>
  <si>
    <t>Základ pro DPH 20%</t>
  </si>
  <si>
    <t>Ceník</t>
  </si>
  <si>
    <t>Kód produktu</t>
  </si>
  <si>
    <t>Sazba DPH</t>
  </si>
  <si>
    <t>Naneu K3L, ocelový</t>
  </si>
  <si>
    <t>C02</t>
  </si>
  <si>
    <t>Canon PowerShot G11</t>
  </si>
  <si>
    <t>C03</t>
  </si>
  <si>
    <t>Velbon Teeny Pod</t>
  </si>
  <si>
    <t>C04</t>
  </si>
  <si>
    <t>CaseLogic DCB26</t>
  </si>
  <si>
    <t>Panasonic DMC-TZ7EP-K</t>
  </si>
  <si>
    <t>C06</t>
  </si>
  <si>
    <t>Canon PowerShot A1100 IS stříbrná</t>
  </si>
  <si>
    <t>C07</t>
  </si>
  <si>
    <t>Hama filtr UV 0-HAZE M 58, černý</t>
  </si>
  <si>
    <t>C08</t>
  </si>
  <si>
    <t>Canon PowerShot A480, černý</t>
  </si>
  <si>
    <t>C09</t>
  </si>
  <si>
    <t>Canon PowerShot SX200 IS černá</t>
  </si>
  <si>
    <t>Hama filtr polarizační cirkulární 58 mm, černý</t>
  </si>
  <si>
    <t>C11</t>
  </si>
  <si>
    <t>Panasonic DMC-LS85EP-K</t>
  </si>
  <si>
    <t>C12</t>
  </si>
  <si>
    <t>Canon EW-60C</t>
  </si>
  <si>
    <t>C13</t>
  </si>
  <si>
    <t>Fujifilm FinePix S1500fd</t>
  </si>
  <si>
    <t>C14</t>
  </si>
  <si>
    <t>Canon EF 50mm f/1.8 II</t>
  </si>
  <si>
    <t>C15</t>
  </si>
  <si>
    <t>Samsung ES15 black</t>
  </si>
  <si>
    <t>C16</t>
  </si>
  <si>
    <t>Lowepro Cirrus 120 černá</t>
  </si>
  <si>
    <t>C17</t>
  </si>
  <si>
    <t>Velbon CX-440/F 3</t>
  </si>
  <si>
    <t>C18</t>
  </si>
  <si>
    <t>Panasonic DMC-TZ6EP-K</t>
  </si>
  <si>
    <t>CaseLogic SLDC1</t>
  </si>
  <si>
    <t>C20</t>
  </si>
  <si>
    <t>CaseLogic QPB11</t>
  </si>
  <si>
    <r>
      <t xml:space="preserve">Do buňky </t>
    </r>
    <r>
      <rPr>
        <b/>
        <sz val="10"/>
        <rFont val="Arial"/>
        <family val="2"/>
        <charset val="238"/>
      </rPr>
      <t xml:space="preserve">B17 </t>
    </r>
    <r>
      <rPr>
        <sz val="10"/>
        <rFont val="Arial"/>
        <charset val="238"/>
      </rPr>
      <t xml:space="preserve">vložte vzorec, který vyhledá název produktu v tabulce na listu </t>
    </r>
    <r>
      <rPr>
        <b/>
        <sz val="10"/>
        <rFont val="Arial"/>
        <family val="2"/>
        <charset val="238"/>
      </rPr>
      <t>ceník</t>
    </r>
    <r>
      <rPr>
        <sz val="10"/>
        <rFont val="Arial"/>
        <charset val="238"/>
      </rPr>
      <t xml:space="preserve"> (funkce SVYHLEDAT()). Nezapomeňte použít správně absolutní adresování a zkopírujte vzorec i do dalších řádků seznamu.</t>
    </r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</si>
</sst>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7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3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2" borderId="1" xfId="0" applyFont="1" applyFill="1" applyBorder="1"/>
    <xf numFmtId="0" fontId="0" fillId="0" borderId="9" xfId="0" applyBorder="1"/>
    <xf numFmtId="0" fontId="4" fillId="0" borderId="0" xfId="0" applyFont="1"/>
    <xf numFmtId="0" fontId="0" fillId="0" borderId="0" xfId="0" applyAlignment="1">
      <alignment horizontal="center" vertical="center"/>
    </xf>
    <xf numFmtId="44" fontId="0" fillId="0" borderId="0" xfId="1" applyFont="1"/>
    <xf numFmtId="44" fontId="1" fillId="0" borderId="9" xfId="1" applyFont="1" applyBorder="1"/>
    <xf numFmtId="0" fontId="3" fillId="2" borderId="0" xfId="0" applyFont="1" applyFill="1"/>
    <xf numFmtId="0" fontId="1" fillId="0" borderId="1" xfId="0" applyFont="1" applyBorder="1"/>
    <xf numFmtId="0" fontId="4" fillId="0" borderId="0" xfId="0" applyFont="1" applyAlignment="1">
      <alignment horizontal="left" vertical="center" wrapText="1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blonska/Plocha/SVYHLEDAT_Vzorc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en&#237;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dm. formát"/>
      <sheetName val="Faktura"/>
      <sheetName val="Ceník"/>
      <sheetName val="List1"/>
    </sheetNames>
    <sheetDataSet>
      <sheetData sheetId="0"/>
      <sheetData sheetId="1"/>
      <sheetData sheetId="2">
        <row r="3">
          <cell r="A3" t="str">
            <v>Kód produktu</v>
          </cell>
          <cell r="B3" t="str">
            <v>Název produktu</v>
          </cell>
          <cell r="C3" t="str">
            <v>Cena bez DPH</v>
          </cell>
          <cell r="D3" t="str">
            <v>Sazba DPH</v>
          </cell>
        </row>
        <row r="4">
          <cell r="A4" t="str">
            <v>C01</v>
          </cell>
          <cell r="B4" t="str">
            <v>Naneu K3L, ocelový</v>
          </cell>
          <cell r="C4">
            <v>2550</v>
          </cell>
          <cell r="D4">
            <v>19</v>
          </cell>
        </row>
        <row r="5">
          <cell r="A5" t="str">
            <v>C02</v>
          </cell>
          <cell r="B5" t="str">
            <v>Canon PowerShot G11</v>
          </cell>
          <cell r="C5">
            <v>10982</v>
          </cell>
          <cell r="D5">
            <v>19</v>
          </cell>
        </row>
        <row r="6">
          <cell r="A6" t="str">
            <v>C03</v>
          </cell>
          <cell r="B6" t="str">
            <v>Velbon Teeny Pod</v>
          </cell>
          <cell r="C6">
            <v>130</v>
          </cell>
          <cell r="D6">
            <v>9</v>
          </cell>
        </row>
        <row r="7">
          <cell r="A7" t="str">
            <v>C04</v>
          </cell>
          <cell r="B7" t="str">
            <v>CaseLogic DCB26</v>
          </cell>
          <cell r="C7">
            <v>239</v>
          </cell>
          <cell r="D7">
            <v>9</v>
          </cell>
        </row>
        <row r="8">
          <cell r="A8" t="str">
            <v>C05</v>
          </cell>
          <cell r="B8" t="str">
            <v>Panasonic DMC-TZ7EP-K</v>
          </cell>
          <cell r="C8">
            <v>7272</v>
          </cell>
          <cell r="D8">
            <v>19</v>
          </cell>
        </row>
        <row r="9">
          <cell r="A9" t="str">
            <v>C06</v>
          </cell>
          <cell r="B9" t="str">
            <v>Canon PowerShot A1100 IS stříbrná</v>
          </cell>
          <cell r="C9">
            <v>3172</v>
          </cell>
          <cell r="D9">
            <v>19</v>
          </cell>
        </row>
        <row r="10">
          <cell r="A10" t="str">
            <v>C07</v>
          </cell>
          <cell r="B10" t="str">
            <v>Hama filtr UV 0-HAZE M 58, černý</v>
          </cell>
          <cell r="C10">
            <v>202</v>
          </cell>
          <cell r="D10">
            <v>9</v>
          </cell>
        </row>
        <row r="11">
          <cell r="A11" t="str">
            <v>C08</v>
          </cell>
          <cell r="B11" t="str">
            <v>Canon PowerShot A480, černý</v>
          </cell>
          <cell r="C11">
            <v>2172</v>
          </cell>
          <cell r="D11">
            <v>19</v>
          </cell>
        </row>
        <row r="12">
          <cell r="A12" t="str">
            <v>C09</v>
          </cell>
          <cell r="B12" t="str">
            <v>Canon PowerShot SX200 IS černá</v>
          </cell>
          <cell r="C12">
            <v>5872</v>
          </cell>
          <cell r="D12">
            <v>19</v>
          </cell>
        </row>
        <row r="13">
          <cell r="A13" t="str">
            <v>C10</v>
          </cell>
          <cell r="B13" t="str">
            <v>Hama filtr polarizační cirkulární 58 mm, černý</v>
          </cell>
          <cell r="C13">
            <v>541</v>
          </cell>
          <cell r="D13">
            <v>19</v>
          </cell>
        </row>
        <row r="14">
          <cell r="A14" t="str">
            <v>C11</v>
          </cell>
          <cell r="B14" t="str">
            <v>Panasonic DMC-LS85EP-K</v>
          </cell>
          <cell r="C14">
            <v>2472</v>
          </cell>
          <cell r="D14">
            <v>19</v>
          </cell>
        </row>
        <row r="15">
          <cell r="A15" t="str">
            <v>C12</v>
          </cell>
          <cell r="B15" t="str">
            <v>Canon EW-60C</v>
          </cell>
          <cell r="C15">
            <v>297</v>
          </cell>
          <cell r="D15">
            <v>9</v>
          </cell>
        </row>
        <row r="16">
          <cell r="A16" t="str">
            <v>C13</v>
          </cell>
          <cell r="B16" t="str">
            <v>Fujifilm FinePix S1500fd</v>
          </cell>
          <cell r="C16">
            <v>3697</v>
          </cell>
          <cell r="D16">
            <v>19</v>
          </cell>
        </row>
        <row r="17">
          <cell r="A17" t="str">
            <v>C14</v>
          </cell>
          <cell r="B17" t="str">
            <v>Canon EF 50mm f/1.8 II</v>
          </cell>
          <cell r="C17">
            <v>2270</v>
          </cell>
          <cell r="D17">
            <v>19</v>
          </cell>
        </row>
        <row r="18">
          <cell r="A18" t="str">
            <v>C15</v>
          </cell>
          <cell r="B18" t="str">
            <v>Samsung ES15 black</v>
          </cell>
          <cell r="C18">
            <v>1924</v>
          </cell>
          <cell r="D18">
            <v>19</v>
          </cell>
        </row>
        <row r="19">
          <cell r="A19" t="str">
            <v>C16</v>
          </cell>
          <cell r="B19" t="str">
            <v>Lowepro Cirrus 120 černá</v>
          </cell>
          <cell r="C19">
            <v>397</v>
          </cell>
          <cell r="D19">
            <v>9</v>
          </cell>
        </row>
        <row r="20">
          <cell r="A20" t="str">
            <v>C17</v>
          </cell>
          <cell r="B20" t="str">
            <v>Velbon CX-440/F 3</v>
          </cell>
          <cell r="C20">
            <v>710</v>
          </cell>
          <cell r="D20">
            <v>9</v>
          </cell>
        </row>
        <row r="21">
          <cell r="A21" t="str">
            <v>C18</v>
          </cell>
          <cell r="B21" t="str">
            <v>Panasonic DMC-TZ6EP-K</v>
          </cell>
          <cell r="C21">
            <v>5582</v>
          </cell>
          <cell r="D21">
            <v>19</v>
          </cell>
        </row>
        <row r="22">
          <cell r="A22" t="str">
            <v>C19</v>
          </cell>
          <cell r="B22" t="str">
            <v>CaseLogic SLDC1</v>
          </cell>
          <cell r="C22">
            <v>211</v>
          </cell>
          <cell r="D22">
            <v>9</v>
          </cell>
        </row>
        <row r="23">
          <cell r="A23" t="str">
            <v>C20</v>
          </cell>
          <cell r="B23" t="str">
            <v>CaseLogic QPB11</v>
          </cell>
          <cell r="C23">
            <v>216</v>
          </cell>
          <cell r="D23">
            <v>9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eník"/>
      <sheetName val="List2"/>
    </sheetNames>
    <sheetDataSet>
      <sheetData sheetId="0">
        <row r="3">
          <cell r="A3" t="str">
            <v>Kód produktu</v>
          </cell>
          <cell r="B3" t="str">
            <v>Název produktu</v>
          </cell>
          <cell r="C3" t="str">
            <v>Cena bez DPH</v>
          </cell>
          <cell r="D3" t="str">
            <v>Sazba DPH</v>
          </cell>
        </row>
        <row r="4">
          <cell r="A4" t="str">
            <v>C01</v>
          </cell>
          <cell r="B4" t="str">
            <v>Naneu K3L, ocelový</v>
          </cell>
          <cell r="C4">
            <v>2550</v>
          </cell>
          <cell r="D4">
            <v>20</v>
          </cell>
        </row>
        <row r="5">
          <cell r="A5" t="str">
            <v>C02</v>
          </cell>
          <cell r="B5" t="str">
            <v>Canon PowerShot G11</v>
          </cell>
          <cell r="C5">
            <v>10982</v>
          </cell>
          <cell r="D5">
            <v>20</v>
          </cell>
        </row>
        <row r="6">
          <cell r="A6" t="str">
            <v>C03</v>
          </cell>
          <cell r="B6" t="str">
            <v>Velbon Teeny Pod</v>
          </cell>
          <cell r="C6">
            <v>130</v>
          </cell>
          <cell r="D6">
            <v>20</v>
          </cell>
        </row>
        <row r="7">
          <cell r="A7" t="str">
            <v>C04</v>
          </cell>
          <cell r="B7" t="str">
            <v>CaseLogic DCB26</v>
          </cell>
          <cell r="C7">
            <v>239</v>
          </cell>
          <cell r="D7">
            <v>20</v>
          </cell>
        </row>
        <row r="8">
          <cell r="A8" t="str">
            <v>C05</v>
          </cell>
          <cell r="B8" t="str">
            <v>Panasonic DMC-TZ7EP-K</v>
          </cell>
          <cell r="C8">
            <v>7272</v>
          </cell>
          <cell r="D8">
            <v>20</v>
          </cell>
        </row>
        <row r="9">
          <cell r="A9" t="str">
            <v>C06</v>
          </cell>
          <cell r="B9" t="str">
            <v>Canon PowerShot A1100 IS stříbrná</v>
          </cell>
          <cell r="C9">
            <v>3172</v>
          </cell>
          <cell r="D9">
            <v>20</v>
          </cell>
        </row>
        <row r="10">
          <cell r="A10" t="str">
            <v>C07</v>
          </cell>
          <cell r="B10" t="str">
            <v>Hama filtr UV 0-HAZE M 58, černý</v>
          </cell>
          <cell r="C10">
            <v>202</v>
          </cell>
          <cell r="D10">
            <v>20</v>
          </cell>
        </row>
        <row r="11">
          <cell r="A11" t="str">
            <v>C08</v>
          </cell>
          <cell r="B11" t="str">
            <v>Canon PowerShot A480, černý</v>
          </cell>
          <cell r="C11">
            <v>2172</v>
          </cell>
          <cell r="D11">
            <v>20</v>
          </cell>
        </row>
        <row r="12">
          <cell r="A12" t="str">
            <v>C09</v>
          </cell>
          <cell r="B12" t="str">
            <v>Canon PowerShot SX200 IS černá</v>
          </cell>
          <cell r="C12">
            <v>5872</v>
          </cell>
          <cell r="D12">
            <v>20</v>
          </cell>
        </row>
        <row r="13">
          <cell r="A13" t="str">
            <v>C10</v>
          </cell>
          <cell r="B13" t="str">
            <v>Hama filtr polarizační cirkulární 58 mm, černý</v>
          </cell>
          <cell r="C13">
            <v>541</v>
          </cell>
          <cell r="D13">
            <v>20</v>
          </cell>
        </row>
        <row r="14">
          <cell r="A14" t="str">
            <v>C11</v>
          </cell>
          <cell r="B14" t="str">
            <v>Panasonic DMC-LS85EP-K</v>
          </cell>
          <cell r="C14">
            <v>2472</v>
          </cell>
          <cell r="D14">
            <v>20</v>
          </cell>
        </row>
        <row r="15">
          <cell r="A15" t="str">
            <v>C12</v>
          </cell>
          <cell r="B15" t="str">
            <v>Canon EW-60C</v>
          </cell>
          <cell r="C15">
            <v>297</v>
          </cell>
          <cell r="D15">
            <v>20</v>
          </cell>
        </row>
        <row r="16">
          <cell r="A16" t="str">
            <v>C13</v>
          </cell>
          <cell r="B16" t="str">
            <v>Fujifilm FinePix S1500fd</v>
          </cell>
          <cell r="C16">
            <v>3697</v>
          </cell>
          <cell r="D16">
            <v>20</v>
          </cell>
        </row>
        <row r="17">
          <cell r="A17" t="str">
            <v>C14</v>
          </cell>
          <cell r="B17" t="str">
            <v>Canon EF 50mm f/1.8 II</v>
          </cell>
          <cell r="C17">
            <v>2270</v>
          </cell>
          <cell r="D17">
            <v>20</v>
          </cell>
        </row>
        <row r="18">
          <cell r="A18" t="str">
            <v>C15</v>
          </cell>
          <cell r="B18" t="str">
            <v>Samsung ES15 black</v>
          </cell>
          <cell r="C18">
            <v>1924</v>
          </cell>
          <cell r="D18">
            <v>20</v>
          </cell>
        </row>
        <row r="19">
          <cell r="A19" t="str">
            <v>C16</v>
          </cell>
          <cell r="B19" t="str">
            <v>Lowepro Cirrus 120 černá</v>
          </cell>
          <cell r="C19">
            <v>397</v>
          </cell>
          <cell r="D19">
            <v>20</v>
          </cell>
        </row>
        <row r="20">
          <cell r="A20" t="str">
            <v>C17</v>
          </cell>
          <cell r="B20" t="str">
            <v>Velbon CX-440/F 3</v>
          </cell>
          <cell r="C20">
            <v>710</v>
          </cell>
          <cell r="D20">
            <v>20</v>
          </cell>
        </row>
        <row r="21">
          <cell r="A21" t="str">
            <v>C18</v>
          </cell>
          <cell r="B21" t="str">
            <v>Panasonic DMC-TZ6EP-K</v>
          </cell>
          <cell r="C21">
            <v>5582</v>
          </cell>
          <cell r="D21">
            <v>20</v>
          </cell>
        </row>
        <row r="22">
          <cell r="A22" t="str">
            <v>C19</v>
          </cell>
          <cell r="B22" t="str">
            <v>CaseLogic SLDC1</v>
          </cell>
          <cell r="C22">
            <v>211</v>
          </cell>
          <cell r="D22">
            <v>20</v>
          </cell>
        </row>
        <row r="23">
          <cell r="A23" t="str">
            <v>C20</v>
          </cell>
          <cell r="B23" t="str">
            <v>CaseLogic QPB11</v>
          </cell>
          <cell r="C23">
            <v>216</v>
          </cell>
          <cell r="D23">
            <v>20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zoomScale="145" zoomScaleNormal="145" workbookViewId="0">
      <pane ySplit="1" topLeftCell="A14" activePane="bottomLeft" state="frozen"/>
      <selection activeCell="B6" sqref="B6"/>
      <selection pane="bottomLeft" activeCell="B31" sqref="B31:I31"/>
    </sheetView>
  </sheetViews>
  <sheetFormatPr defaultRowHeight="12.75"/>
  <cols>
    <col min="1" max="1" width="5.7109375" customWidth="1"/>
    <col min="2" max="2" width="42.5703125" customWidth="1"/>
    <col min="3" max="3" width="27.85546875" customWidth="1"/>
    <col min="4" max="4" width="6.7109375" customWidth="1"/>
    <col min="5" max="5" width="12.7109375" customWidth="1"/>
    <col min="9" max="9" width="10" customWidth="1"/>
  </cols>
  <sheetData>
    <row r="1" spans="1:5" s="12" customFormat="1" ht="20.25">
      <c r="A1" s="12" t="s">
        <v>6</v>
      </c>
    </row>
    <row r="3" spans="1:5">
      <c r="A3" s="7" t="s">
        <v>7</v>
      </c>
      <c r="B3" s="4"/>
      <c r="C3" s="7" t="s">
        <v>21</v>
      </c>
      <c r="D3" s="6"/>
      <c r="E3" s="4"/>
    </row>
    <row r="4" spans="1:5">
      <c r="A4" s="10" t="s">
        <v>8</v>
      </c>
      <c r="B4" s="11"/>
      <c r="C4" s="10"/>
      <c r="D4" s="3"/>
      <c r="E4" s="11"/>
    </row>
    <row r="5" spans="1:5">
      <c r="A5" s="10" t="s">
        <v>9</v>
      </c>
      <c r="B5" s="11"/>
      <c r="C5" s="10"/>
      <c r="D5" s="3"/>
      <c r="E5" s="11"/>
    </row>
    <row r="6" spans="1:5">
      <c r="A6" s="5" t="s">
        <v>10</v>
      </c>
      <c r="B6" s="9"/>
      <c r="C6" s="5"/>
      <c r="D6" s="2"/>
      <c r="E6" s="9"/>
    </row>
    <row r="8" spans="1:5">
      <c r="A8" s="7" t="s">
        <v>11</v>
      </c>
      <c r="B8" s="4"/>
      <c r="C8" s="7" t="s">
        <v>11</v>
      </c>
      <c r="D8" s="6"/>
      <c r="E8" s="4"/>
    </row>
    <row r="9" spans="1:5">
      <c r="A9" s="5" t="s">
        <v>12</v>
      </c>
      <c r="B9" s="9"/>
      <c r="C9" s="5"/>
      <c r="D9" s="2"/>
      <c r="E9" s="9"/>
    </row>
    <row r="11" spans="1:5">
      <c r="A11" s="7" t="s">
        <v>13</v>
      </c>
      <c r="B11" s="4"/>
      <c r="C11" s="7" t="s">
        <v>15</v>
      </c>
      <c r="D11" s="6"/>
      <c r="E11" s="4"/>
    </row>
    <row r="12" spans="1:5">
      <c r="A12" s="5" t="s">
        <v>14</v>
      </c>
      <c r="B12" s="9"/>
      <c r="C12" s="8" t="s">
        <v>16</v>
      </c>
      <c r="D12" s="2"/>
      <c r="E12" s="9"/>
    </row>
    <row r="14" spans="1:5">
      <c r="A14" s="1" t="s">
        <v>19</v>
      </c>
      <c r="B14" s="1" t="s">
        <v>0</v>
      </c>
      <c r="C14" s="1" t="s">
        <v>1</v>
      </c>
      <c r="D14" s="1" t="s">
        <v>20</v>
      </c>
      <c r="E14" s="1" t="s">
        <v>17</v>
      </c>
    </row>
    <row r="15" spans="1:5" ht="5.0999999999999996" customHeight="1">
      <c r="A15" s="2"/>
      <c r="B15" s="2"/>
      <c r="C15" s="2"/>
      <c r="D15" s="2"/>
      <c r="E15" s="2"/>
    </row>
    <row r="16" spans="1:5" ht="5.0999999999999996" customHeight="1"/>
    <row r="17" spans="1:9">
      <c r="A17" t="s">
        <v>4</v>
      </c>
    </row>
    <row r="18" spans="1:9">
      <c r="A18" t="s">
        <v>3</v>
      </c>
    </row>
    <row r="19" spans="1:9">
      <c r="A19" t="s">
        <v>5</v>
      </c>
    </row>
    <row r="20" spans="1:9">
      <c r="A20" t="s">
        <v>2</v>
      </c>
    </row>
    <row r="21" spans="1:9" ht="5.0999999999999996" customHeight="1">
      <c r="A21" s="2"/>
      <c r="B21" s="2"/>
      <c r="C21" s="2"/>
      <c r="D21" s="2"/>
      <c r="E21" s="2"/>
    </row>
    <row r="22" spans="1:9" ht="5.0999999999999996" customHeight="1"/>
    <row r="23" spans="1:9">
      <c r="B23" s="1" t="s">
        <v>33</v>
      </c>
      <c r="D23">
        <v>20</v>
      </c>
    </row>
    <row r="24" spans="1:9">
      <c r="B24" s="1"/>
    </row>
    <row r="26" spans="1:9">
      <c r="B26" s="14" t="s">
        <v>23</v>
      </c>
    </row>
    <row r="27" spans="1:9" ht="13.5" thickBot="1">
      <c r="B27" s="1" t="s">
        <v>18</v>
      </c>
      <c r="E27" s="13"/>
    </row>
    <row r="28" spans="1:9" ht="13.5" thickTop="1"/>
    <row r="30" spans="1:9">
      <c r="A30" s="14" t="s">
        <v>22</v>
      </c>
    </row>
    <row r="31" spans="1:9" ht="24.75" customHeight="1">
      <c r="A31" s="15" t="s">
        <v>28</v>
      </c>
      <c r="B31" s="20" t="s">
        <v>73</v>
      </c>
      <c r="C31" s="20"/>
      <c r="D31" s="20"/>
      <c r="E31" s="20"/>
      <c r="F31" s="20"/>
      <c r="G31" s="20"/>
      <c r="H31" s="20"/>
      <c r="I31" s="20"/>
    </row>
    <row r="32" spans="1:9" ht="27" customHeight="1">
      <c r="A32" s="15" t="s">
        <v>29</v>
      </c>
      <c r="B32" s="20" t="s">
        <v>24</v>
      </c>
      <c r="C32" s="20"/>
      <c r="D32" s="20"/>
      <c r="E32" s="20"/>
      <c r="F32" s="20"/>
      <c r="G32" s="20"/>
      <c r="H32" s="20"/>
      <c r="I32" s="20"/>
    </row>
    <row r="33" spans="1:2">
      <c r="A33" s="15" t="s">
        <v>30</v>
      </c>
      <c r="B33" s="14" t="s">
        <v>25</v>
      </c>
    </row>
    <row r="34" spans="1:2">
      <c r="A34" s="15" t="s">
        <v>31</v>
      </c>
      <c r="B34" s="14" t="s">
        <v>26</v>
      </c>
    </row>
    <row r="35" spans="1:2">
      <c r="A35" s="15" t="s">
        <v>32</v>
      </c>
      <c r="B35" s="14" t="s">
        <v>27</v>
      </c>
    </row>
  </sheetData>
  <mergeCells count="2">
    <mergeCell ref="B31:I31"/>
    <mergeCell ref="B32:I32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pane ySplit="1" topLeftCell="A2" activePane="bottomLeft" state="frozen"/>
      <selection activeCell="B6" sqref="B6"/>
      <selection pane="bottomLeft" activeCell="B31" sqref="B31:I31"/>
    </sheetView>
  </sheetViews>
  <sheetFormatPr defaultRowHeight="12.75"/>
  <cols>
    <col min="1" max="1" width="5.7109375" customWidth="1"/>
    <col min="2" max="2" width="40.28515625" customWidth="1"/>
    <col min="3" max="3" width="16.7109375" customWidth="1"/>
    <col min="4" max="4" width="11.5703125" customWidth="1"/>
    <col min="5" max="5" width="21.28515625" customWidth="1"/>
    <col min="9" max="9" width="10.140625" customWidth="1"/>
  </cols>
  <sheetData>
    <row r="1" spans="1:5" s="12" customFormat="1" ht="20.25">
      <c r="A1" s="12" t="s">
        <v>6</v>
      </c>
    </row>
    <row r="3" spans="1:5">
      <c r="A3" s="7" t="s">
        <v>7</v>
      </c>
      <c r="B3" s="4"/>
      <c r="C3" s="7" t="s">
        <v>21</v>
      </c>
      <c r="D3" s="6"/>
      <c r="E3" s="4"/>
    </row>
    <row r="4" spans="1:5">
      <c r="A4" s="10" t="s">
        <v>8</v>
      </c>
      <c r="B4" s="11"/>
      <c r="C4" s="10"/>
      <c r="D4" s="3"/>
      <c r="E4" s="11"/>
    </row>
    <row r="5" spans="1:5">
      <c r="A5" s="10" t="s">
        <v>9</v>
      </c>
      <c r="B5" s="11"/>
      <c r="C5" s="10"/>
      <c r="D5" s="3"/>
      <c r="E5" s="11"/>
    </row>
    <row r="6" spans="1:5">
      <c r="A6" s="5" t="s">
        <v>10</v>
      </c>
      <c r="B6" s="9"/>
      <c r="C6" s="5"/>
      <c r="D6" s="2"/>
      <c r="E6" s="9"/>
    </row>
    <row r="8" spans="1:5">
      <c r="A8" s="7" t="s">
        <v>11</v>
      </c>
      <c r="B8" s="4"/>
      <c r="C8" s="7" t="s">
        <v>11</v>
      </c>
      <c r="D8" s="6"/>
      <c r="E8" s="4"/>
    </row>
    <row r="9" spans="1:5">
      <c r="A9" s="5" t="s">
        <v>12</v>
      </c>
      <c r="B9" s="9"/>
      <c r="C9" s="5"/>
      <c r="D9" s="2"/>
      <c r="E9" s="9"/>
    </row>
    <row r="11" spans="1:5">
      <c r="A11" s="7" t="s">
        <v>13</v>
      </c>
      <c r="B11" s="4"/>
      <c r="C11" s="7" t="s">
        <v>15</v>
      </c>
      <c r="D11" s="6"/>
      <c r="E11" s="4"/>
    </row>
    <row r="12" spans="1:5">
      <c r="A12" s="5" t="s">
        <v>14</v>
      </c>
      <c r="B12" s="9"/>
      <c r="C12" s="8" t="s">
        <v>16</v>
      </c>
      <c r="D12" s="2"/>
      <c r="E12" s="9"/>
    </row>
    <row r="14" spans="1:5">
      <c r="A14" s="1" t="s">
        <v>19</v>
      </c>
      <c r="B14" s="1" t="s">
        <v>0</v>
      </c>
      <c r="C14" s="1" t="s">
        <v>1</v>
      </c>
      <c r="D14" s="1" t="s">
        <v>20</v>
      </c>
      <c r="E14" s="1" t="s">
        <v>17</v>
      </c>
    </row>
    <row r="15" spans="1:5" ht="5.0999999999999996" customHeight="1">
      <c r="A15" s="2"/>
      <c r="B15" s="2"/>
      <c r="C15" s="2"/>
      <c r="D15" s="2"/>
      <c r="E15" s="2"/>
    </row>
    <row r="16" spans="1:5" ht="5.0999999999999996" customHeight="1"/>
    <row r="17" spans="1:9">
      <c r="A17" t="s">
        <v>4</v>
      </c>
      <c r="B17" t="str">
        <f>VLOOKUP(A17,[2]Ceník!$A$3:$D$23,2)</f>
        <v>Hama filtr polarizační cirkulární 58 mm, černý</v>
      </c>
      <c r="C17">
        <f>VLOOKUP(A17,[2]Ceník!$A$3:$D$23,3)</f>
        <v>541</v>
      </c>
      <c r="D17">
        <f>VLOOKUP(A17,[2]Ceník!$A$3:$D$23,4)</f>
        <v>20</v>
      </c>
      <c r="E17">
        <f>C17*1.2</f>
        <v>649.19999999999993</v>
      </c>
    </row>
    <row r="18" spans="1:9">
      <c r="A18" t="s">
        <v>3</v>
      </c>
      <c r="B18" t="str">
        <f>VLOOKUP(A18,[2]Ceník!$A$3:$D$23,2)</f>
        <v>Panasonic DMC-TZ7EP-K</v>
      </c>
      <c r="C18">
        <f>VLOOKUP(A18,[2]Ceník!$A$3:$D$23,3)</f>
        <v>7272</v>
      </c>
      <c r="D18">
        <f>VLOOKUP(A18,[2]Ceník!$A$3:$D$23,4)</f>
        <v>20</v>
      </c>
      <c r="E18">
        <f t="shared" ref="E18:E20" si="0">C18*1.2</f>
        <v>8726.4</v>
      </c>
    </row>
    <row r="19" spans="1:9">
      <c r="A19" t="s">
        <v>5</v>
      </c>
      <c r="B19" t="str">
        <f>VLOOKUP(A19,[2]Ceník!$A$3:$D$23,2)</f>
        <v>CaseLogic SLDC1</v>
      </c>
      <c r="C19">
        <f>VLOOKUP(A19,[2]Ceník!$A$3:$D$23,3)</f>
        <v>211</v>
      </c>
      <c r="D19">
        <f>VLOOKUP(A19,[2]Ceník!$A$3:$D$23,4)</f>
        <v>20</v>
      </c>
      <c r="E19">
        <f t="shared" si="0"/>
        <v>253.2</v>
      </c>
    </row>
    <row r="20" spans="1:9">
      <c r="A20" t="s">
        <v>2</v>
      </c>
      <c r="B20" t="str">
        <f>VLOOKUP(A20,[2]Ceník!$A$3:$D$23,2)</f>
        <v>Naneu K3L, ocelový</v>
      </c>
      <c r="C20">
        <f>VLOOKUP(A20,[2]Ceník!$A$3:$D$23,3)</f>
        <v>2550</v>
      </c>
      <c r="D20">
        <f>VLOOKUP(A20,[2]Ceník!$A$3:$D$23,4)</f>
        <v>20</v>
      </c>
      <c r="E20">
        <f t="shared" si="0"/>
        <v>3060</v>
      </c>
    </row>
    <row r="21" spans="1:9" ht="5.0999999999999996" customHeight="1">
      <c r="A21" s="2"/>
      <c r="B21" s="2"/>
      <c r="C21" s="2"/>
      <c r="D21" s="2"/>
      <c r="E21" s="2"/>
    </row>
    <row r="22" spans="1:9" ht="5.0999999999999996" customHeight="1"/>
    <row r="23" spans="1:9">
      <c r="B23" s="1" t="s">
        <v>33</v>
      </c>
      <c r="D23">
        <v>20</v>
      </c>
    </row>
    <row r="26" spans="1:9">
      <c r="B26" s="14" t="s">
        <v>23</v>
      </c>
      <c r="E26" s="16">
        <f>SUM(E17:E20)</f>
        <v>12688.800000000001</v>
      </c>
    </row>
    <row r="27" spans="1:9" ht="13.5" thickBot="1">
      <c r="B27" s="1" t="s">
        <v>18</v>
      </c>
      <c r="E27" s="17">
        <f>ROUND(E26,0)</f>
        <v>12689</v>
      </c>
      <c r="F27" s="13"/>
      <c r="G27" s="13"/>
    </row>
    <row r="28" spans="1:9" ht="13.5" thickTop="1"/>
    <row r="30" spans="1:9">
      <c r="A30" s="14" t="s">
        <v>22</v>
      </c>
    </row>
    <row r="31" spans="1:9" ht="27.75" customHeight="1">
      <c r="A31" s="15" t="s">
        <v>28</v>
      </c>
      <c r="B31" s="20" t="s">
        <v>73</v>
      </c>
      <c r="C31" s="20"/>
      <c r="D31" s="20"/>
      <c r="E31" s="20"/>
      <c r="F31" s="20"/>
      <c r="G31" s="20"/>
      <c r="H31" s="20"/>
      <c r="I31" s="20"/>
    </row>
    <row r="32" spans="1:9" ht="28.5" customHeight="1">
      <c r="A32" s="15" t="s">
        <v>29</v>
      </c>
      <c r="B32" s="20" t="s">
        <v>24</v>
      </c>
      <c r="C32" s="20"/>
      <c r="D32" s="20"/>
      <c r="E32" s="20"/>
      <c r="F32" s="20"/>
      <c r="G32" s="20"/>
      <c r="H32" s="20"/>
      <c r="I32" s="20"/>
    </row>
    <row r="33" spans="1:2">
      <c r="A33" s="15" t="s">
        <v>30</v>
      </c>
      <c r="B33" s="14" t="s">
        <v>25</v>
      </c>
    </row>
    <row r="34" spans="1:2">
      <c r="A34" s="15" t="s">
        <v>31</v>
      </c>
      <c r="B34" s="14" t="s">
        <v>26</v>
      </c>
    </row>
    <row r="35" spans="1:2">
      <c r="A35" s="15" t="s">
        <v>32</v>
      </c>
      <c r="B35" s="14" t="s">
        <v>27</v>
      </c>
    </row>
  </sheetData>
  <mergeCells count="2">
    <mergeCell ref="B31:I31"/>
    <mergeCell ref="B32:I3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E32" sqref="E32"/>
    </sheetView>
  </sheetViews>
  <sheetFormatPr defaultRowHeight="12.75"/>
  <cols>
    <col min="1" max="1" width="13.28515625" bestFit="1" customWidth="1"/>
    <col min="2" max="2" width="39.28515625" bestFit="1" customWidth="1"/>
    <col min="3" max="3" width="14.140625" bestFit="1" customWidth="1"/>
    <col min="4" max="4" width="16.85546875" customWidth="1"/>
  </cols>
  <sheetData>
    <row r="1" spans="1:4" ht="20.25">
      <c r="A1" s="18" t="s">
        <v>34</v>
      </c>
      <c r="B1" s="18"/>
      <c r="C1" s="18"/>
      <c r="D1" s="18"/>
    </row>
    <row r="3" spans="1:4">
      <c r="A3" s="19" t="s">
        <v>35</v>
      </c>
      <c r="B3" s="19" t="s">
        <v>0</v>
      </c>
      <c r="C3" s="19" t="s">
        <v>1</v>
      </c>
      <c r="D3" s="19" t="s">
        <v>36</v>
      </c>
    </row>
    <row r="4" spans="1:4">
      <c r="A4" t="s">
        <v>2</v>
      </c>
      <c r="B4" t="s">
        <v>37</v>
      </c>
      <c r="C4" s="16">
        <v>2550</v>
      </c>
      <c r="D4">
        <v>20</v>
      </c>
    </row>
    <row r="5" spans="1:4">
      <c r="A5" t="s">
        <v>38</v>
      </c>
      <c r="B5" t="s">
        <v>39</v>
      </c>
      <c r="C5" s="16">
        <v>10982</v>
      </c>
      <c r="D5">
        <v>20</v>
      </c>
    </row>
    <row r="6" spans="1:4">
      <c r="A6" t="s">
        <v>40</v>
      </c>
      <c r="B6" t="s">
        <v>41</v>
      </c>
      <c r="C6" s="16">
        <v>130</v>
      </c>
      <c r="D6">
        <v>20</v>
      </c>
    </row>
    <row r="7" spans="1:4">
      <c r="A7" t="s">
        <v>42</v>
      </c>
      <c r="B7" t="s">
        <v>43</v>
      </c>
      <c r="C7" s="16">
        <v>239</v>
      </c>
      <c r="D7">
        <v>20</v>
      </c>
    </row>
    <row r="8" spans="1:4">
      <c r="A8" t="s">
        <v>3</v>
      </c>
      <c r="B8" t="s">
        <v>44</v>
      </c>
      <c r="C8" s="16">
        <v>7272</v>
      </c>
      <c r="D8">
        <v>20</v>
      </c>
    </row>
    <row r="9" spans="1:4">
      <c r="A9" t="s">
        <v>45</v>
      </c>
      <c r="B9" t="s">
        <v>46</v>
      </c>
      <c r="C9" s="16">
        <v>3172</v>
      </c>
      <c r="D9">
        <v>20</v>
      </c>
    </row>
    <row r="10" spans="1:4">
      <c r="A10" t="s">
        <v>47</v>
      </c>
      <c r="B10" t="s">
        <v>48</v>
      </c>
      <c r="C10" s="16">
        <v>202</v>
      </c>
      <c r="D10">
        <v>20</v>
      </c>
    </row>
    <row r="11" spans="1:4">
      <c r="A11" t="s">
        <v>49</v>
      </c>
      <c r="B11" t="s">
        <v>50</v>
      </c>
      <c r="C11" s="16">
        <v>2172</v>
      </c>
      <c r="D11">
        <v>20</v>
      </c>
    </row>
    <row r="12" spans="1:4">
      <c r="A12" t="s">
        <v>51</v>
      </c>
      <c r="B12" t="s">
        <v>52</v>
      </c>
      <c r="C12" s="16">
        <v>5872</v>
      </c>
      <c r="D12">
        <v>20</v>
      </c>
    </row>
    <row r="13" spans="1:4">
      <c r="A13" t="s">
        <v>4</v>
      </c>
      <c r="B13" t="s">
        <v>53</v>
      </c>
      <c r="C13" s="16">
        <v>541</v>
      </c>
      <c r="D13">
        <v>20</v>
      </c>
    </row>
    <row r="14" spans="1:4">
      <c r="A14" t="s">
        <v>54</v>
      </c>
      <c r="B14" t="s">
        <v>55</v>
      </c>
      <c r="C14" s="16">
        <v>2472</v>
      </c>
      <c r="D14">
        <v>20</v>
      </c>
    </row>
    <row r="15" spans="1:4">
      <c r="A15" t="s">
        <v>56</v>
      </c>
      <c r="B15" t="s">
        <v>57</v>
      </c>
      <c r="C15" s="16">
        <v>297</v>
      </c>
      <c r="D15">
        <v>20</v>
      </c>
    </row>
    <row r="16" spans="1:4">
      <c r="A16" t="s">
        <v>58</v>
      </c>
      <c r="B16" t="s">
        <v>59</v>
      </c>
      <c r="C16" s="16">
        <v>3697</v>
      </c>
      <c r="D16">
        <v>20</v>
      </c>
    </row>
    <row r="17" spans="1:4">
      <c r="A17" t="s">
        <v>60</v>
      </c>
      <c r="B17" t="s">
        <v>61</v>
      </c>
      <c r="C17" s="16">
        <v>2270</v>
      </c>
      <c r="D17">
        <v>20</v>
      </c>
    </row>
    <row r="18" spans="1:4">
      <c r="A18" t="s">
        <v>62</v>
      </c>
      <c r="B18" t="s">
        <v>63</v>
      </c>
      <c r="C18" s="16">
        <v>1924</v>
      </c>
      <c r="D18">
        <v>20</v>
      </c>
    </row>
    <row r="19" spans="1:4">
      <c r="A19" t="s">
        <v>64</v>
      </c>
      <c r="B19" t="s">
        <v>65</v>
      </c>
      <c r="C19" s="16">
        <v>397</v>
      </c>
      <c r="D19">
        <v>20</v>
      </c>
    </row>
    <row r="20" spans="1:4">
      <c r="A20" t="s">
        <v>66</v>
      </c>
      <c r="B20" t="s">
        <v>67</v>
      </c>
      <c r="C20" s="16">
        <v>710</v>
      </c>
      <c r="D20">
        <v>20</v>
      </c>
    </row>
    <row r="21" spans="1:4">
      <c r="A21" t="s">
        <v>68</v>
      </c>
      <c r="B21" t="s">
        <v>69</v>
      </c>
      <c r="C21" s="16">
        <v>5582</v>
      </c>
      <c r="D21">
        <v>20</v>
      </c>
    </row>
    <row r="22" spans="1:4">
      <c r="A22" t="s">
        <v>5</v>
      </c>
      <c r="B22" t="s">
        <v>70</v>
      </c>
      <c r="C22" s="16">
        <v>211</v>
      </c>
      <c r="D22">
        <v>20</v>
      </c>
    </row>
    <row r="23" spans="1:4">
      <c r="A23" t="s">
        <v>71</v>
      </c>
      <c r="B23" t="s">
        <v>72</v>
      </c>
      <c r="C23" s="16">
        <v>216</v>
      </c>
      <c r="D23">
        <v>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Faktura</vt:lpstr>
      <vt:lpstr>Kontrola</vt:lpstr>
      <vt:lpstr>ceník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Junek</dc:creator>
  <cp:lastModifiedBy>ocenasek</cp:lastModifiedBy>
  <dcterms:created xsi:type="dcterms:W3CDTF">2009-11-21T09:28:54Z</dcterms:created>
  <dcterms:modified xsi:type="dcterms:W3CDTF">2013-10-10T06:54:20Z</dcterms:modified>
</cp:coreProperties>
</file>